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QUY 4 2007" sheetId="1" r:id="rId1"/>
    <sheet name="NAM" sheetId="2" r:id="rId2"/>
    <sheet name="NAM 2007" sheetId="3" r:id="rId3"/>
  </sheets>
  <definedNames/>
  <calcPr fullCalcOnLoad="1"/>
</workbook>
</file>

<file path=xl/sharedStrings.xml><?xml version="1.0" encoding="utf-8"?>
<sst xmlns="http://schemas.openxmlformats.org/spreadsheetml/2006/main" count="199" uniqueCount="106">
  <si>
    <t>MÉu CBTT - 03</t>
  </si>
  <si>
    <t>Bé Tµi chÝnh h­íng dÉn vÒ viÖc C«ng bè th«ng tin trªn thÞ tr­êng chøng kho¸n )</t>
  </si>
  <si>
    <t>( ¸p dông víi c¸c doanh nghiÖp trong lÜnh vùc s¶n xuÊt, chÕ biÕn , dÞch vô )</t>
  </si>
  <si>
    <t>STT</t>
  </si>
  <si>
    <t>Néi dung</t>
  </si>
  <si>
    <t>Sè d­ ®Çu kú</t>
  </si>
  <si>
    <t>Sè d­ 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</si>
  <si>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</si>
  <si>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</si>
  <si>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</si>
  <si>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</si>
  <si>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</si>
  <si>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</si>
  <si>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</si>
  <si>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</si>
  <si>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</si>
  <si>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</si>
  <si>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</si>
  <si>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</si>
  <si>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</si>
  <si>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</si>
  <si>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</si>
  <si>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</si>
  <si>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</si>
  <si>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</si>
  <si>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</si>
  <si>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</si>
  <si>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</si>
  <si>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</si>
  <si>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Nguån kinh phÝ vµ quü kh¸c</t>
  </si>
  <si>
    <t>VI</t>
  </si>
  <si>
    <t>Tæng céng nguån vèn</t>
  </si>
  <si>
    <t xml:space="preserve">                                            B¸o c¸o tµi chÝnh tãm t¾t</t>
  </si>
  <si>
    <t>I . B¶ng c©n ®èi  kÕ to¸n</t>
  </si>
  <si>
    <t>KÕt qu¶ ho¹t ®éng kinh doanh</t>
  </si>
  <si>
    <t>ChØ tiªu</t>
  </si>
  <si>
    <t>Kú b¸o c¸o</t>
  </si>
  <si>
    <t xml:space="preserve">Lòy kÕ </t>
  </si>
  <si>
    <t>Doanh thu b¸n hµng vµ cung cÊp dÞch vô</t>
  </si>
  <si>
    <t>C¸c kho¶n gi¶m trõ doanh thu</t>
  </si>
  <si>
    <t>Doang thu thuÇn vÒ b¸n hµng vµ cung cÊp dÞch vô</t>
  </si>
  <si>
    <t>Gi¸ vèn hµng b¸n</t>
  </si>
  <si>
    <t>LN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</si>
  <si>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</si>
  <si>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</si>
  <si>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</si>
  <si>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</si>
  <si>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LN thuÇn tõ ho¹t ®éng kinh doanh</t>
  </si>
  <si>
    <t>Thu nhËp kh¸c</t>
  </si>
  <si>
    <t xml:space="preserve">Chi phÝ kh¸c </t>
  </si>
  <si>
    <t>LN kh¸c</t>
  </si>
  <si>
    <t>Tæng lîi nhuËn kÕ to¸n tr­íc thuÕ</t>
  </si>
  <si>
    <t>ThuÕ thu nhËp doanh nghiÖp</t>
  </si>
  <si>
    <t>LN sau thuÕ thu nhËp doanh nghiÖp</t>
  </si>
  <si>
    <t>L·i c¬ b¶n trªn cæ phiÕu</t>
  </si>
  <si>
    <t>Cæ tøc trªn mçi cæ phiÕu</t>
  </si>
  <si>
    <t>C¸c chØ tiªu tµi chÝnh c¬ b¶n</t>
  </si>
  <si>
    <t>(ChØ ¸p dông ®èi víi b¸o c¸o n¨m)</t>
  </si>
  <si>
    <t>§¬n vÞ tÝnh</t>
  </si>
  <si>
    <t xml:space="preserve">Kú tr­íc </t>
  </si>
  <si>
    <t>C¬ cÊu tµi s¶n</t>
  </si>
  <si>
    <t>C¬ cÊu nguån vèn</t>
  </si>
  <si>
    <t>Kh¶ n¨ng thanh to¸n</t>
  </si>
  <si>
    <t>Tû suÊt lîi nhuËn</t>
  </si>
  <si>
    <t>%</t>
  </si>
  <si>
    <t>lÇn</t>
  </si>
  <si>
    <t xml:space="preserve">               vèn chñ së h÷u</t>
  </si>
  <si>
    <t xml:space="preserve">    Tµi s¶n dµi h¹n / Tæng tµi s¶n</t>
  </si>
  <si>
    <t xml:space="preserve">    Tµi s¶n ng¾n h¹n / Tæng tµi s¶n</t>
  </si>
  <si>
    <t xml:space="preserve">    Nî ph¶i tr¶ / Tæng nguån vèn</t>
  </si>
  <si>
    <t xml:space="preserve">    Nguån vèn chñ së h÷u / Tæng nguån vèn</t>
  </si>
  <si>
    <t xml:space="preserve">    Kh¶ n¨ng thanh to¸n nhanh</t>
  </si>
  <si>
    <t xml:space="preserve">     Kh¶ n¨ng thanh to¸n hiÖn hµnh</t>
  </si>
  <si>
    <t xml:space="preserve">    Tû suÊt lîi nhuËn sau thuÕ / Tæng tµi s¶n</t>
  </si>
  <si>
    <t xml:space="preserve">    Tû suÊt lîi nhuËn sau thuÕ / Doanh thu thuÇn</t>
  </si>
  <si>
    <t xml:space="preserve">    Tû suÊt lîi nhuËn sau thuÕ / Nguån</t>
  </si>
  <si>
    <t>Tæng gi¸m ®èc</t>
  </si>
  <si>
    <t xml:space="preserve">              ( Ký, ghi râ hä tªn, ®ãng dÊu )</t>
  </si>
  <si>
    <t>Ngµy ……. th¸ng …….n¨m……….</t>
  </si>
  <si>
    <t>Tªn C«ng ty : C«ng ty cæ phÇn Xi m¨ng vµ X©y dùng Qu¶ng Ninh</t>
  </si>
  <si>
    <t>( Ban hµnh kÌm theo Th«ng t­ sè 38/ 2007 / TT - BTC ngµy 18/4/2007 cña Bé tr­ëng</t>
  </si>
  <si>
    <t xml:space="preserve">          + Vèn ®Çu t­ cña chñ së h÷u</t>
  </si>
  <si>
    <t xml:space="preserve">          + ThÆng d­ vèn cæ phÇn</t>
  </si>
  <si>
    <t xml:space="preserve">          + Vèn kh¸c cña chñ së h÷u</t>
  </si>
  <si>
    <t xml:space="preserve">          + Cæ phiÕu quü</t>
  </si>
  <si>
    <t xml:space="preserve">          + Chªnh lÖch ®¸nh gi¸ l¹i tµi s¶n</t>
  </si>
  <si>
    <t xml:space="preserve">          + Chªnh lÖch tû gi¸ hèi ®o¸i</t>
  </si>
  <si>
    <t xml:space="preserve">          + C¸c quü</t>
  </si>
  <si>
    <t xml:space="preserve">          + Lîi nhuËn sau thuÕ ch­a ph©n phèi</t>
  </si>
  <si>
    <t xml:space="preserve">          + Nguån vèn ®Çu t­ XDCB</t>
  </si>
  <si>
    <t xml:space="preserve">          + Quü khen th­ëng phóc lîi</t>
  </si>
  <si>
    <t xml:space="preserve">          + Nguån kinh phÝ </t>
  </si>
  <si>
    <t xml:space="preserve">          + Nguån kinh phÝ ®· h×nh thµnh TSC§</t>
  </si>
  <si>
    <t xml:space="preserve">         + Tµi s¶n cè ®Þnh h÷u h×nh</t>
  </si>
  <si>
    <t xml:space="preserve">         + Tµi s¶n cè ®Þnh v« h×nh</t>
  </si>
  <si>
    <t xml:space="preserve">         + Tµi s¶n cè ®Þnh thuª tµi chÝnh</t>
  </si>
  <si>
    <t xml:space="preserve">         + Chi phÝ x©y dùng c¬ b¶n dë dang</t>
  </si>
  <si>
    <t xml:space="preserve">                                                            ( Quý IV/ n¨m 2007)</t>
  </si>
  <si>
    <t>Lîi nhuËn sau thuÕ cña cæ ®«ng cña C«ng ty mÑ</t>
  </si>
  <si>
    <t>PhÇn lîi nhuËn hoÆc lç trong cty liªn doanh liªn kÕt</t>
  </si>
  <si>
    <t>Lîi Ých cña cæ ®«ng thiÓu sè</t>
  </si>
  <si>
    <t>Lîi Ých cæ ®«ng thiÓu sè</t>
  </si>
  <si>
    <t xml:space="preserve">          + Nguån kinh phÝ</t>
  </si>
  <si>
    <t>Lîi  Ých cña cæ ®«ng thiÓu sè</t>
  </si>
  <si>
    <t xml:space="preserve">  </t>
  </si>
  <si>
    <t xml:space="preserve">                                                                          ( N¨m 2007 )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</si>
</sst>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0"/>
      <name val="Arial"/>
      <family val="0"/>
    </font>
    <font>
      <b/>
      <sz val="12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4"/>
      <name val=".VnTime"/>
      <family val="2"/>
    </font>
    <font>
      <i/>
      <sz val="12"/>
      <name val=".VnTime"/>
      <family val="2"/>
    </font>
    <font>
      <sz val="12"/>
      <name val=".VnTimeH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double"/>
      <top>
        <color indexed="63"/>
      </top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19" xfId="0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2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22.8515625" style="0" customWidth="1"/>
    <col min="4" max="4" width="20.421875" style="0" customWidth="1"/>
    <col min="6" max="7" width="16.57421875" style="0" bestFit="1" customWidth="1"/>
  </cols>
  <sheetData>
    <row r="1" spans="1:37" s="1" customFormat="1" ht="15.75">
      <c r="A1" s="5" t="s">
        <v>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>
      <c r="A2" s="78" t="s">
        <v>80</v>
      </c>
      <c r="B2" s="78"/>
      <c r="C2" s="7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>
      <c r="A3" s="78" t="s">
        <v>1</v>
      </c>
      <c r="B3" s="78"/>
      <c r="C3" s="7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1.25" customHeight="1">
      <c r="A4" s="78"/>
      <c r="B4" s="78"/>
      <c r="C4" s="7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.75">
      <c r="A6" s="5" t="s">
        <v>79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0.25">
      <c r="A8" s="86" t="s">
        <v>32</v>
      </c>
      <c r="B8" s="86"/>
      <c r="C8" s="86"/>
      <c r="D8" s="8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.75">
      <c r="A9" s="2"/>
      <c r="B9" s="5" t="s">
        <v>97</v>
      </c>
      <c r="C9" s="5"/>
      <c r="D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9" customFormat="1" ht="17.25">
      <c r="A11" s="8" t="s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5:37" s="4" customFormat="1" ht="12" customHeight="1" thickBo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7" customFormat="1" ht="18.75" customHeight="1" thickTop="1">
      <c r="A14" s="47" t="s">
        <v>3</v>
      </c>
      <c r="B14" s="48" t="s">
        <v>4</v>
      </c>
      <c r="C14" s="48" t="s">
        <v>5</v>
      </c>
      <c r="D14" s="49" t="s">
        <v>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7" customFormat="1" ht="15" customHeight="1">
      <c r="A15" s="50" t="s">
        <v>7</v>
      </c>
      <c r="B15" s="31" t="s">
        <v>8</v>
      </c>
      <c r="C15" s="60">
        <v>363722861499</v>
      </c>
      <c r="D15" s="61">
        <v>416811655676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">
      <c r="A16" s="12">
        <v>1</v>
      </c>
      <c r="B16" s="11" t="s">
        <v>9</v>
      </c>
      <c r="C16" s="54">
        <v>19955154987</v>
      </c>
      <c r="D16" s="55">
        <v>34476755807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>
      <c r="A17" s="12">
        <v>2</v>
      </c>
      <c r="B17" s="11" t="s">
        <v>10</v>
      </c>
      <c r="C17" s="54"/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>
      <c r="A18" s="12">
        <v>3</v>
      </c>
      <c r="B18" s="11" t="s">
        <v>11</v>
      </c>
      <c r="C18" s="54">
        <v>187788940861</v>
      </c>
      <c r="D18" s="55">
        <v>227597644424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>
      <c r="A19" s="12">
        <v>4</v>
      </c>
      <c r="B19" s="11" t="s">
        <v>12</v>
      </c>
      <c r="C19" s="54">
        <v>91488377116</v>
      </c>
      <c r="D19" s="55">
        <v>80443035420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>
      <c r="A20" s="12">
        <v>5</v>
      </c>
      <c r="B20" s="11" t="s">
        <v>13</v>
      </c>
      <c r="C20" s="54">
        <v>64490388535</v>
      </c>
      <c r="D20" s="55">
        <v>74294220025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5.75">
      <c r="A21" s="13" t="s">
        <v>14</v>
      </c>
      <c r="B21" s="10" t="s">
        <v>15</v>
      </c>
      <c r="C21" s="56">
        <v>602592198464</v>
      </c>
      <c r="D21" s="57">
        <f>D22+D23+D29+D30</f>
        <v>594602734941</v>
      </c>
      <c r="E21" s="5"/>
      <c r="F21" s="7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>
      <c r="A22" s="12">
        <v>1</v>
      </c>
      <c r="B22" s="11" t="s">
        <v>16</v>
      </c>
      <c r="C22" s="54">
        <v>60730640</v>
      </c>
      <c r="D22" s="55">
        <v>3787038391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>
      <c r="A23" s="12">
        <v>2</v>
      </c>
      <c r="B23" s="11" t="s">
        <v>17</v>
      </c>
      <c r="C23" s="54">
        <v>596749730921</v>
      </c>
      <c r="D23" s="55">
        <v>583381867554</v>
      </c>
      <c r="E23" s="2"/>
      <c r="F23" s="7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>
      <c r="A24" s="12"/>
      <c r="B24" s="11" t="s">
        <v>93</v>
      </c>
      <c r="C24" s="54">
        <v>513782128072</v>
      </c>
      <c r="D24" s="55">
        <v>528599320591</v>
      </c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>
      <c r="A25" s="12"/>
      <c r="B25" s="11" t="s">
        <v>94</v>
      </c>
      <c r="C25" s="54">
        <v>24876984985</v>
      </c>
      <c r="D25" s="55">
        <v>6502270110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">
      <c r="A26" s="12"/>
      <c r="B26" s="11" t="s">
        <v>95</v>
      </c>
      <c r="C26" s="54">
        <v>23534321609</v>
      </c>
      <c r="D26" s="55">
        <v>22069044195</v>
      </c>
      <c r="E26" s="2"/>
      <c r="F26" s="7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">
      <c r="A27" s="12"/>
      <c r="B27" s="11" t="s">
        <v>96</v>
      </c>
      <c r="C27" s="54">
        <v>34556296255</v>
      </c>
      <c r="D27" s="55">
        <v>26211232658</v>
      </c>
      <c r="E27" s="2"/>
      <c r="F27" s="7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">
      <c r="A28" s="12">
        <v>3</v>
      </c>
      <c r="B28" s="11" t="s">
        <v>18</v>
      </c>
      <c r="C28" s="54"/>
      <c r="D28" s="5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">
      <c r="A29" s="12">
        <v>4</v>
      </c>
      <c r="B29" s="11" t="s">
        <v>19</v>
      </c>
      <c r="C29" s="54">
        <v>3201079989</v>
      </c>
      <c r="D29" s="55">
        <v>4190770482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7" customFormat="1" ht="15.75">
      <c r="A30" s="12">
        <v>5</v>
      </c>
      <c r="B30" s="11" t="s">
        <v>20</v>
      </c>
      <c r="C30" s="54">
        <v>2580656914</v>
      </c>
      <c r="D30" s="55">
        <v>3243058514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7.25">
      <c r="A31" s="14" t="s">
        <v>21</v>
      </c>
      <c r="B31" s="15" t="s">
        <v>22</v>
      </c>
      <c r="C31" s="56">
        <f>C21+C15</f>
        <v>966315059963</v>
      </c>
      <c r="D31" s="57">
        <f>D21+D15</f>
        <v>1011414390617</v>
      </c>
      <c r="E31" s="2"/>
      <c r="F31" s="72"/>
      <c r="G31" s="7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7" customFormat="1" ht="15.75">
      <c r="A32" s="13" t="s">
        <v>23</v>
      </c>
      <c r="B32" s="10" t="s">
        <v>24</v>
      </c>
      <c r="C32" s="56">
        <v>769553608685</v>
      </c>
      <c r="D32" s="57">
        <v>797117689372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>
      <c r="A33" s="12">
        <v>1</v>
      </c>
      <c r="B33" s="11" t="s">
        <v>25</v>
      </c>
      <c r="C33" s="54">
        <v>360767360214</v>
      </c>
      <c r="D33" s="55">
        <v>385627525583</v>
      </c>
      <c r="E33" s="2"/>
      <c r="F33" s="7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7" customFormat="1" ht="15.75">
      <c r="A34" s="12">
        <v>2</v>
      </c>
      <c r="B34" s="11" t="s">
        <v>26</v>
      </c>
      <c r="C34" s="54">
        <v>408786248471</v>
      </c>
      <c r="D34" s="55">
        <v>411490163789</v>
      </c>
      <c r="E34" s="5"/>
      <c r="F34" s="7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.75">
      <c r="A35" s="13" t="s">
        <v>27</v>
      </c>
      <c r="B35" s="10" t="s">
        <v>28</v>
      </c>
      <c r="C35" s="56">
        <f>C36+C46+C50</f>
        <v>196761451278</v>
      </c>
      <c r="D35" s="57">
        <f>D36+D46+D50</f>
        <v>214296701245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>
      <c r="A36" s="12">
        <v>1</v>
      </c>
      <c r="B36" s="11" t="s">
        <v>28</v>
      </c>
      <c r="C36" s="54">
        <f>SUM(C37:C45)</f>
        <v>188881647582</v>
      </c>
      <c r="D36" s="55">
        <v>204770484286</v>
      </c>
      <c r="E36" s="2"/>
      <c r="F36" s="7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>
      <c r="A37" s="16"/>
      <c r="B37" s="11" t="s">
        <v>81</v>
      </c>
      <c r="C37" s="54">
        <v>125000000000</v>
      </c>
      <c r="D37" s="55">
        <v>125000000000</v>
      </c>
      <c r="E37" s="2"/>
      <c r="F37" s="7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16"/>
      <c r="B38" s="11" t="s">
        <v>82</v>
      </c>
      <c r="C38" s="54">
        <v>29130540000</v>
      </c>
      <c r="D38" s="55">
        <v>29016540000</v>
      </c>
      <c r="E38" s="2"/>
      <c r="F38" s="7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>
      <c r="A39" s="16"/>
      <c r="B39" s="11" t="s">
        <v>83</v>
      </c>
      <c r="C39" s="54"/>
      <c r="D39" s="55"/>
      <c r="E39" s="2"/>
      <c r="F39" s="7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>
      <c r="A40" s="16"/>
      <c r="B40" s="11" t="s">
        <v>84</v>
      </c>
      <c r="C40" s="54"/>
      <c r="D40" s="5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>
      <c r="A41" s="16"/>
      <c r="B41" s="11" t="s">
        <v>85</v>
      </c>
      <c r="C41" s="54"/>
      <c r="D41" s="55"/>
      <c r="E41" s="2"/>
      <c r="F41" s="7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>
      <c r="A42" s="16"/>
      <c r="B42" s="11" t="s">
        <v>86</v>
      </c>
      <c r="C42" s="54"/>
      <c r="D42" s="5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>
      <c r="A43" s="16"/>
      <c r="B43" s="11" t="s">
        <v>87</v>
      </c>
      <c r="C43" s="54">
        <f>2346818302+25987869</f>
        <v>2372806171</v>
      </c>
      <c r="D43" s="55">
        <v>2208134353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>
      <c r="A44" s="16"/>
      <c r="B44" s="11" t="s">
        <v>88</v>
      </c>
      <c r="C44" s="54">
        <v>26698123411</v>
      </c>
      <c r="D44" s="55">
        <v>42865631933</v>
      </c>
      <c r="E44" s="2"/>
      <c r="F44" s="7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>
      <c r="A45" s="16"/>
      <c r="B45" s="11" t="s">
        <v>89</v>
      </c>
      <c r="C45" s="54">
        <v>5680178000</v>
      </c>
      <c r="D45" s="55">
        <v>5680178000</v>
      </c>
      <c r="E45" s="2"/>
      <c r="F45" s="7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>
      <c r="A46" s="12">
        <v>2</v>
      </c>
      <c r="B46" s="11" t="s">
        <v>29</v>
      </c>
      <c r="C46" s="54">
        <v>7492354</v>
      </c>
      <c r="D46" s="55">
        <v>1152502354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>
      <c r="A47" s="16"/>
      <c r="B47" s="11" t="s">
        <v>90</v>
      </c>
      <c r="C47" s="54">
        <v>7492354</v>
      </c>
      <c r="D47" s="55">
        <v>1152502354</v>
      </c>
      <c r="E47" s="2"/>
      <c r="F47" s="7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>
      <c r="A48" s="16"/>
      <c r="B48" s="11" t="s">
        <v>91</v>
      </c>
      <c r="C48" s="54"/>
      <c r="D48" s="55"/>
      <c r="E48" s="2"/>
      <c r="F48" s="7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7" customFormat="1" ht="15.75">
      <c r="A49" s="16"/>
      <c r="B49" s="11" t="s">
        <v>92</v>
      </c>
      <c r="C49" s="54"/>
      <c r="D49" s="55"/>
      <c r="E49" s="5"/>
      <c r="F49" s="7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s="7" customFormat="1" ht="15.75">
      <c r="A50" s="42">
        <v>3</v>
      </c>
      <c r="B50" s="35" t="s">
        <v>101</v>
      </c>
      <c r="C50" s="62">
        <v>7872311342</v>
      </c>
      <c r="D50" s="63">
        <v>8373714605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21" customHeight="1" thickBot="1">
      <c r="A51" s="17" t="s">
        <v>30</v>
      </c>
      <c r="B51" s="18" t="s">
        <v>31</v>
      </c>
      <c r="C51" s="58">
        <f>C32+C35</f>
        <v>966315059963</v>
      </c>
      <c r="D51" s="59">
        <f>D32+D35</f>
        <v>1011414390617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thickTop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ht="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7.25">
      <c r="A55" s="8" t="s">
        <v>14</v>
      </c>
      <c r="B55" s="8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">
      <c r="A56" s="2" t="s">
        <v>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9" customFormat="1" ht="23.25" customHeight="1">
      <c r="A57" s="2"/>
      <c r="B57" s="2"/>
      <c r="C57" s="2"/>
      <c r="D57" s="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5:37" ht="12.75" customHeight="1" thickBo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21" customHeight="1" thickTop="1">
      <c r="A59" s="47" t="s">
        <v>3</v>
      </c>
      <c r="B59" s="48" t="s">
        <v>35</v>
      </c>
      <c r="C59" s="48" t="s">
        <v>36</v>
      </c>
      <c r="D59" s="49" t="s">
        <v>37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8.75" customHeight="1">
      <c r="A60" s="44">
        <v>1</v>
      </c>
      <c r="B60" s="45" t="s">
        <v>38</v>
      </c>
      <c r="C60" s="53">
        <f>598848441031-401084916987</f>
        <v>197763524044</v>
      </c>
      <c r="D60" s="46">
        <v>598848441031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12">
        <v>2</v>
      </c>
      <c r="B61" s="11" t="s">
        <v>39</v>
      </c>
      <c r="C61" s="54">
        <f>D61-4958987</f>
        <v>1228139432</v>
      </c>
      <c r="D61" s="55">
        <v>1233098419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8.75" customHeight="1">
      <c r="A62" s="12">
        <v>3</v>
      </c>
      <c r="B62" s="11" t="s">
        <v>40</v>
      </c>
      <c r="C62" s="54">
        <f>D62-401079958000</f>
        <v>196535384612</v>
      </c>
      <c r="D62" s="55">
        <v>597615342612</v>
      </c>
      <c r="E62" s="2"/>
      <c r="F62" s="7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12">
        <v>4</v>
      </c>
      <c r="B63" s="11" t="s">
        <v>41</v>
      </c>
      <c r="C63" s="54">
        <f>D63-316196468090</f>
        <v>143825379435</v>
      </c>
      <c r="D63" s="55">
        <v>460021847525</v>
      </c>
      <c r="E63" s="2"/>
      <c r="F63" s="7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21" customHeight="1">
      <c r="A64" s="12">
        <v>5</v>
      </c>
      <c r="B64" s="11" t="s">
        <v>42</v>
      </c>
      <c r="C64" s="54">
        <f>D64-84883489910</f>
        <v>52710005177</v>
      </c>
      <c r="D64" s="55">
        <v>137593495087</v>
      </c>
      <c r="E64" s="2"/>
      <c r="F64" s="7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8.75" customHeight="1">
      <c r="A65" s="12">
        <v>6</v>
      </c>
      <c r="B65" s="11" t="s">
        <v>43</v>
      </c>
      <c r="C65" s="54">
        <f>D65-20088777212</f>
        <v>13632902517</v>
      </c>
      <c r="D65" s="55">
        <v>33721679729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8.75" customHeight="1">
      <c r="A66" s="12">
        <v>7</v>
      </c>
      <c r="B66" s="11" t="s">
        <v>44</v>
      </c>
      <c r="C66" s="54">
        <f>D66-36469026871</f>
        <v>25759396958</v>
      </c>
      <c r="D66" s="55">
        <v>62228423829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21" customHeight="1">
      <c r="A67" s="12">
        <v>8</v>
      </c>
      <c r="B67" s="11" t="s">
        <v>45</v>
      </c>
      <c r="C67" s="54">
        <f>D67-10156895145</f>
        <v>3231241362</v>
      </c>
      <c r="D67" s="55">
        <v>13388136507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1" customHeight="1">
      <c r="A68" s="12">
        <v>9</v>
      </c>
      <c r="B68" s="11" t="s">
        <v>46</v>
      </c>
      <c r="C68" s="54">
        <f>D68-36601852005</f>
        <v>12916389862</v>
      </c>
      <c r="D68" s="55">
        <v>49518241867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1.75" customHeight="1">
      <c r="A69" s="12">
        <v>10</v>
      </c>
      <c r="B69" s="11" t="s">
        <v>47</v>
      </c>
      <c r="C69" s="54">
        <f>D69-21744493101</f>
        <v>24435879512</v>
      </c>
      <c r="D69" s="55">
        <v>46180372613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21" customHeight="1">
      <c r="A70" s="12">
        <v>11</v>
      </c>
      <c r="B70" s="11" t="s">
        <v>48</v>
      </c>
      <c r="C70" s="54">
        <f>D70-18408754245</f>
        <v>5002458502</v>
      </c>
      <c r="D70" s="55">
        <v>23411212747</v>
      </c>
      <c r="E70" s="2"/>
      <c r="F70" s="7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12">
        <v>12</v>
      </c>
      <c r="B71" s="11" t="s">
        <v>49</v>
      </c>
      <c r="C71" s="54">
        <f>D71-5704340907</f>
        <v>1120090214</v>
      </c>
      <c r="D71" s="55">
        <v>6824431121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20.25" customHeight="1">
      <c r="A72" s="12">
        <v>13</v>
      </c>
      <c r="B72" s="11" t="s">
        <v>50</v>
      </c>
      <c r="C72" s="54">
        <f>D72-12704413338</f>
        <v>3882368288</v>
      </c>
      <c r="D72" s="55">
        <v>16586781626</v>
      </c>
      <c r="E72" s="2"/>
      <c r="F72" s="72" t="s">
        <v>104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20.25" customHeight="1">
      <c r="A73" s="12">
        <v>14</v>
      </c>
      <c r="B73" s="11" t="s">
        <v>99</v>
      </c>
      <c r="C73" s="55"/>
      <c r="D73" s="55">
        <v>377192935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12">
        <v>15</v>
      </c>
      <c r="B74" s="11" t="s">
        <v>51</v>
      </c>
      <c r="C74" s="54">
        <f>D74-34448906439</f>
        <v>28695440735</v>
      </c>
      <c r="D74" s="55">
        <v>63144347174</v>
      </c>
      <c r="E74" s="2"/>
      <c r="F74" s="7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8.75" customHeight="1">
      <c r="A75" s="12">
        <v>16</v>
      </c>
      <c r="B75" s="11" t="s">
        <v>52</v>
      </c>
      <c r="C75" s="54">
        <v>5681667926</v>
      </c>
      <c r="D75" s="55">
        <v>10839911465</v>
      </c>
      <c r="E75" s="2"/>
      <c r="F75" s="7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20.25" customHeight="1">
      <c r="A76" s="12">
        <v>17</v>
      </c>
      <c r="B76" s="11" t="s">
        <v>53</v>
      </c>
      <c r="C76" s="54">
        <v>23013772809</v>
      </c>
      <c r="D76" s="55">
        <v>52304435709</v>
      </c>
      <c r="E76" s="2"/>
      <c r="F76" s="7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0.25" customHeight="1">
      <c r="A77" s="12"/>
      <c r="B77" s="11" t="s">
        <v>103</v>
      </c>
      <c r="C77" s="54"/>
      <c r="D77" s="55">
        <v>656067315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8.75" customHeight="1">
      <c r="A78" s="12">
        <v>18</v>
      </c>
      <c r="B78" s="11" t="s">
        <v>54</v>
      </c>
      <c r="C78" s="54"/>
      <c r="D78" s="55">
        <v>4820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12">
        <v>19</v>
      </c>
      <c r="B79" s="35" t="s">
        <v>55</v>
      </c>
      <c r="C79" s="62"/>
      <c r="D79" s="63"/>
      <c r="E79" s="2"/>
      <c r="F79" s="7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9.5" customHeight="1" thickBot="1">
      <c r="A80" s="20">
        <v>20</v>
      </c>
      <c r="B80" s="43" t="s">
        <v>98</v>
      </c>
      <c r="C80" s="64"/>
      <c r="D80" s="65">
        <v>51648368395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thickTop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6.5" customHeight="1">
      <c r="A82" s="2"/>
      <c r="B82" s="2"/>
      <c r="C82" s="87" t="s">
        <v>78</v>
      </c>
      <c r="D82" s="87"/>
      <c r="E82" s="8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8.75" customHeight="1">
      <c r="A83" s="2"/>
      <c r="B83" s="2"/>
      <c r="C83" s="89" t="s">
        <v>76</v>
      </c>
      <c r="D83" s="8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">
      <c r="A84" s="2"/>
      <c r="B84" s="2"/>
      <c r="C84" s="88" t="s">
        <v>77</v>
      </c>
      <c r="D84" s="88"/>
      <c r="E84" s="8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7:37" ht="1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7:37" ht="1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7:37" ht="1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7:37" ht="1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7:37" ht="1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</sheetData>
  <mergeCells count="4">
    <mergeCell ref="A8:D8"/>
    <mergeCell ref="C82:E82"/>
    <mergeCell ref="C84:E84"/>
    <mergeCell ref="C83:D83"/>
  </mergeCells>
  <printOptions/>
  <pageMargins left="0.63" right="0.43" top="0.4" bottom="0.2" header="0.33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B17" sqref="B17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11.421875" style="0" customWidth="1"/>
    <col min="4" max="5" width="18.140625" style="0" customWidth="1"/>
  </cols>
  <sheetData>
    <row r="2" spans="1:6" s="9" customFormat="1" ht="17.25">
      <c r="A2" s="8" t="s">
        <v>21</v>
      </c>
      <c r="B2" s="8" t="s">
        <v>56</v>
      </c>
      <c r="C2" s="8"/>
      <c r="D2" s="8"/>
      <c r="E2" s="8"/>
      <c r="F2" s="8"/>
    </row>
    <row r="3" spans="1:6" ht="15">
      <c r="A3" s="2"/>
      <c r="B3" s="2" t="s">
        <v>57</v>
      </c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.75" thickBot="1">
      <c r="A5" s="2"/>
      <c r="B5" s="2"/>
      <c r="C5" s="2"/>
      <c r="D5" s="2"/>
      <c r="E5" s="2"/>
      <c r="F5" s="2"/>
    </row>
    <row r="6" spans="1:6" s="4" customFormat="1" ht="16.5" thickTop="1">
      <c r="A6" s="47" t="s">
        <v>3</v>
      </c>
      <c r="B6" s="48" t="s">
        <v>35</v>
      </c>
      <c r="C6" s="48" t="s">
        <v>58</v>
      </c>
      <c r="D6" s="48" t="s">
        <v>59</v>
      </c>
      <c r="E6" s="49" t="s">
        <v>36</v>
      </c>
      <c r="F6" s="3"/>
    </row>
    <row r="7" spans="1:5" s="7" customFormat="1" ht="15.75">
      <c r="A7" s="30">
        <v>1</v>
      </c>
      <c r="B7" s="31" t="s">
        <v>60</v>
      </c>
      <c r="C7" s="26" t="s">
        <v>64</v>
      </c>
      <c r="D7" s="32"/>
      <c r="E7" s="77"/>
    </row>
    <row r="8" spans="1:5" ht="15">
      <c r="A8" s="23"/>
      <c r="B8" s="11" t="s">
        <v>67</v>
      </c>
      <c r="C8" s="22"/>
      <c r="D8" s="22">
        <v>19.41</v>
      </c>
      <c r="E8" s="79">
        <v>22.5</v>
      </c>
    </row>
    <row r="9" spans="1:5" ht="15">
      <c r="A9" s="36"/>
      <c r="B9" s="35" t="s">
        <v>68</v>
      </c>
      <c r="C9" s="27"/>
      <c r="D9" s="27">
        <v>37.21</v>
      </c>
      <c r="E9" s="80">
        <v>41.21</v>
      </c>
    </row>
    <row r="10" spans="1:5" ht="12.75">
      <c r="A10" s="33"/>
      <c r="B10" s="34"/>
      <c r="C10" s="27"/>
      <c r="D10" s="41"/>
      <c r="E10" s="81"/>
    </row>
    <row r="11" spans="1:5" s="7" customFormat="1" ht="15.75">
      <c r="A11" s="30">
        <v>2</v>
      </c>
      <c r="B11" s="31" t="s">
        <v>61</v>
      </c>
      <c r="C11" s="40" t="s">
        <v>64</v>
      </c>
      <c r="D11" s="76"/>
      <c r="E11" s="77"/>
    </row>
    <row r="12" spans="1:5" ht="15">
      <c r="A12" s="23"/>
      <c r="B12" s="11" t="s">
        <v>69</v>
      </c>
      <c r="C12" s="22"/>
      <c r="D12" s="24">
        <v>88.21</v>
      </c>
      <c r="E12" s="82">
        <v>78.81</v>
      </c>
    </row>
    <row r="13" spans="1:5" ht="15">
      <c r="A13" s="36"/>
      <c r="B13" s="35" t="s">
        <v>70</v>
      </c>
      <c r="C13" s="27"/>
      <c r="D13" s="66">
        <v>10.87</v>
      </c>
      <c r="E13" s="83">
        <v>20.35</v>
      </c>
    </row>
    <row r="14" spans="1:5" ht="12.75">
      <c r="A14" s="33"/>
      <c r="B14" s="34"/>
      <c r="C14" s="41"/>
      <c r="D14" s="39"/>
      <c r="E14" s="84"/>
    </row>
    <row r="15" spans="1:5" s="7" customFormat="1" ht="15.75">
      <c r="A15" s="30">
        <v>3</v>
      </c>
      <c r="B15" s="31" t="s">
        <v>62</v>
      </c>
      <c r="C15" s="38" t="s">
        <v>65</v>
      </c>
      <c r="D15" s="76"/>
      <c r="E15" s="77"/>
    </row>
    <row r="16" spans="1:5" ht="15">
      <c r="A16" s="23"/>
      <c r="B16" s="11" t="s">
        <v>71</v>
      </c>
      <c r="C16" s="24"/>
      <c r="D16" s="24"/>
      <c r="E16" s="82"/>
    </row>
    <row r="17" spans="1:5" ht="15">
      <c r="A17" s="36"/>
      <c r="B17" s="35" t="s">
        <v>72</v>
      </c>
      <c r="C17" s="66"/>
      <c r="D17" s="66"/>
      <c r="E17" s="83"/>
    </row>
    <row r="18" spans="1:5" ht="12.75">
      <c r="A18" s="33"/>
      <c r="B18" s="34"/>
      <c r="C18" s="39"/>
      <c r="D18" s="39"/>
      <c r="E18" s="84"/>
    </row>
    <row r="19" spans="1:5" s="7" customFormat="1" ht="15.75">
      <c r="A19" s="30">
        <v>4</v>
      </c>
      <c r="B19" s="31" t="s">
        <v>63</v>
      </c>
      <c r="C19" s="28" t="s">
        <v>64</v>
      </c>
      <c r="D19" s="76"/>
      <c r="E19" s="77"/>
    </row>
    <row r="20" spans="1:5" ht="15">
      <c r="A20" s="23"/>
      <c r="B20" s="11" t="s">
        <v>73</v>
      </c>
      <c r="C20" s="25"/>
      <c r="D20" s="24">
        <v>3.05</v>
      </c>
      <c r="E20" s="82">
        <v>5.1</v>
      </c>
    </row>
    <row r="21" spans="1:5" ht="15">
      <c r="A21" s="23"/>
      <c r="B21" s="11" t="s">
        <v>74</v>
      </c>
      <c r="C21" s="25"/>
      <c r="D21" s="24">
        <v>5.77</v>
      </c>
      <c r="E21" s="82">
        <v>8.64</v>
      </c>
    </row>
    <row r="22" spans="1:5" ht="15">
      <c r="A22" s="36"/>
      <c r="B22" s="35" t="s">
        <v>75</v>
      </c>
      <c r="C22" s="51"/>
      <c r="D22" s="66">
        <v>28.14</v>
      </c>
      <c r="E22" s="83">
        <v>25.08</v>
      </c>
    </row>
    <row r="23" spans="1:5" ht="15">
      <c r="A23" s="67"/>
      <c r="B23" s="68" t="s">
        <v>66</v>
      </c>
      <c r="C23" s="69"/>
      <c r="D23" s="70"/>
      <c r="E23" s="71"/>
    </row>
    <row r="24" spans="1:5" ht="13.5" thickBot="1">
      <c r="A24" s="37"/>
      <c r="B24" s="29"/>
      <c r="C24" s="29"/>
      <c r="D24" s="29"/>
      <c r="E24" s="52"/>
    </row>
    <row r="25" ht="15.75" thickTop="1">
      <c r="B25" s="2"/>
    </row>
    <row r="26" spans="2:5" ht="15">
      <c r="B26" s="2"/>
      <c r="C26" s="87" t="s">
        <v>78</v>
      </c>
      <c r="D26" s="87"/>
      <c r="E26" s="87"/>
    </row>
    <row r="27" spans="2:5" ht="18.75">
      <c r="B27" s="21"/>
      <c r="C27" s="85"/>
      <c r="D27" s="8" t="s">
        <v>76</v>
      </c>
      <c r="E27" s="85"/>
    </row>
    <row r="28" spans="2:5" ht="18">
      <c r="B28" s="21"/>
      <c r="C28" s="88" t="s">
        <v>77</v>
      </c>
      <c r="D28" s="88"/>
      <c r="E28" s="88"/>
    </row>
  </sheetData>
  <mergeCells count="2">
    <mergeCell ref="C26:E26"/>
    <mergeCell ref="C28:E28"/>
  </mergeCells>
  <printOptions/>
  <pageMargins left="0.47" right="0.25" top="0.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07"/>
  <sheetViews>
    <sheetView workbookViewId="0" topLeftCell="A7">
      <selection activeCell="F46" sqref="F46"/>
    </sheetView>
  </sheetViews>
  <sheetFormatPr defaultColWidth="9.140625" defaultRowHeight="12.75"/>
  <cols>
    <col min="1" max="1" width="5.00390625" style="0" customWidth="1"/>
    <col min="2" max="2" width="47.28125" style="0" customWidth="1"/>
    <col min="3" max="3" width="22.8515625" style="0" customWidth="1"/>
    <col min="4" max="4" width="20.421875" style="0" customWidth="1"/>
    <col min="6" max="6" width="22.140625" style="0" customWidth="1"/>
    <col min="7" max="7" width="16.57421875" style="0" bestFit="1" customWidth="1"/>
  </cols>
  <sheetData>
    <row r="1" spans="1:37" s="1" customFormat="1" ht="15.75">
      <c r="A1" s="5" t="s">
        <v>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>
      <c r="A2" s="78" t="s">
        <v>80</v>
      </c>
      <c r="B2" s="78"/>
      <c r="C2" s="78"/>
      <c r="D2" s="7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>
      <c r="A3" s="78" t="s">
        <v>1</v>
      </c>
      <c r="B3" s="78"/>
      <c r="C3" s="78"/>
      <c r="D3" s="7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.75">
      <c r="A6" s="5" t="s">
        <v>79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0.25">
      <c r="A8" s="86" t="s">
        <v>32</v>
      </c>
      <c r="B8" s="86"/>
      <c r="C8" s="86"/>
      <c r="D8" s="8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.75">
      <c r="A9" s="2"/>
      <c r="B9" s="5" t="s">
        <v>105</v>
      </c>
      <c r="C9" s="5"/>
      <c r="D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9" customFormat="1" ht="17.25">
      <c r="A11" s="8" t="s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5:37" s="4" customFormat="1" ht="6.75" customHeight="1" thickBo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7" customFormat="1" ht="16.5" thickTop="1">
      <c r="A14" s="47" t="s">
        <v>3</v>
      </c>
      <c r="B14" s="48" t="s">
        <v>4</v>
      </c>
      <c r="C14" s="48" t="s">
        <v>5</v>
      </c>
      <c r="D14" s="49" t="s">
        <v>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7" customFormat="1" ht="15.75">
      <c r="A15" s="50" t="s">
        <v>7</v>
      </c>
      <c r="B15" s="31" t="s">
        <v>8</v>
      </c>
      <c r="C15" s="60">
        <v>344758005586</v>
      </c>
      <c r="D15" s="61">
        <v>416811655676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">
      <c r="A16" s="12">
        <v>1</v>
      </c>
      <c r="B16" s="11" t="s">
        <v>9</v>
      </c>
      <c r="C16" s="54">
        <v>37720685931</v>
      </c>
      <c r="D16" s="55">
        <v>34476755807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>
      <c r="A17" s="12">
        <v>2</v>
      </c>
      <c r="B17" s="11" t="s">
        <v>10</v>
      </c>
      <c r="C17" s="54"/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>
      <c r="A18" s="12">
        <v>3</v>
      </c>
      <c r="B18" s="11" t="s">
        <v>11</v>
      </c>
      <c r="C18" s="54">
        <v>179869443950</v>
      </c>
      <c r="D18" s="55">
        <v>227597644424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>
      <c r="A19" s="12">
        <v>4</v>
      </c>
      <c r="B19" s="11" t="s">
        <v>12</v>
      </c>
      <c r="C19" s="54">
        <v>59692579600</v>
      </c>
      <c r="D19" s="55">
        <v>80443035420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>
      <c r="A20" s="12">
        <v>5</v>
      </c>
      <c r="B20" s="11" t="s">
        <v>13</v>
      </c>
      <c r="C20" s="54">
        <v>67475296105</v>
      </c>
      <c r="D20" s="55">
        <v>74294220025</v>
      </c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5.75">
      <c r="A21" s="13" t="s">
        <v>14</v>
      </c>
      <c r="B21" s="10" t="s">
        <v>15</v>
      </c>
      <c r="C21" s="72">
        <f>C23+C29+C30</f>
        <v>581752116280</v>
      </c>
      <c r="D21" s="57">
        <v>594602734942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>
      <c r="A22" s="12">
        <v>1</v>
      </c>
      <c r="B22" s="11" t="s">
        <v>16</v>
      </c>
      <c r="C22" s="54"/>
      <c r="D22" s="55">
        <v>3787038391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>
      <c r="A23" s="12">
        <v>2</v>
      </c>
      <c r="B23" s="11" t="s">
        <v>17</v>
      </c>
      <c r="C23" s="54">
        <v>574435977658</v>
      </c>
      <c r="D23" s="55">
        <v>583381867555</v>
      </c>
      <c r="E23" s="2"/>
      <c r="F23" s="7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>
      <c r="A24" s="12"/>
      <c r="B24" s="11" t="s">
        <v>93</v>
      </c>
      <c r="C24" s="54">
        <v>187857244518</v>
      </c>
      <c r="D24" s="55">
        <v>528599320591</v>
      </c>
      <c r="E24" s="2"/>
      <c r="F24" s="7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>
      <c r="A25" s="12"/>
      <c r="B25" s="11" t="s">
        <v>94</v>
      </c>
      <c r="C25" s="54">
        <v>8731758801</v>
      </c>
      <c r="D25" s="55">
        <v>6502270111</v>
      </c>
      <c r="E25" s="2"/>
      <c r="F25" s="7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">
      <c r="A26" s="12"/>
      <c r="B26" s="11" t="s">
        <v>95</v>
      </c>
      <c r="C26" s="54">
        <v>25873928663</v>
      </c>
      <c r="D26" s="55">
        <v>22069044195</v>
      </c>
      <c r="E26" s="2"/>
      <c r="F26" s="7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">
      <c r="A27" s="12"/>
      <c r="B27" s="11" t="s">
        <v>96</v>
      </c>
      <c r="C27" s="54">
        <v>351973045676</v>
      </c>
      <c r="D27" s="55">
        <v>26211232658</v>
      </c>
      <c r="E27" s="2"/>
      <c r="F27" s="7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">
      <c r="A28" s="12">
        <v>3</v>
      </c>
      <c r="B28" s="11" t="s">
        <v>18</v>
      </c>
      <c r="C28" s="54"/>
      <c r="D28" s="55"/>
      <c r="E28" s="2"/>
      <c r="F28" s="7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">
      <c r="A29" s="12">
        <v>4</v>
      </c>
      <c r="B29" s="11" t="s">
        <v>19</v>
      </c>
      <c r="C29" s="54">
        <v>3056362034</v>
      </c>
      <c r="D29" s="55">
        <v>4190770482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7" customFormat="1" ht="15.75">
      <c r="A30" s="12">
        <v>5</v>
      </c>
      <c r="B30" s="11" t="s">
        <v>20</v>
      </c>
      <c r="C30" s="54">
        <v>4259776588</v>
      </c>
      <c r="D30" s="55">
        <v>3243058514</v>
      </c>
      <c r="E30" s="5"/>
      <c r="F30" s="7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7.25">
      <c r="A31" s="14" t="s">
        <v>21</v>
      </c>
      <c r="B31" s="15" t="s">
        <v>22</v>
      </c>
      <c r="C31" s="56">
        <v>926510121866</v>
      </c>
      <c r="D31" s="57">
        <v>1011414390617</v>
      </c>
      <c r="E31" s="2"/>
      <c r="F31" s="72"/>
      <c r="G31" s="7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7" customFormat="1" ht="15.75">
      <c r="A32" s="13" t="s">
        <v>23</v>
      </c>
      <c r="B32" s="10" t="s">
        <v>24</v>
      </c>
      <c r="C32" s="56">
        <v>817337730632</v>
      </c>
      <c r="D32" s="57">
        <v>797117689372</v>
      </c>
      <c r="E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>
      <c r="A33" s="12">
        <v>1</v>
      </c>
      <c r="B33" s="11" t="s">
        <v>25</v>
      </c>
      <c r="C33" s="54">
        <v>378943010732</v>
      </c>
      <c r="D33" s="55">
        <v>385627525583</v>
      </c>
      <c r="E33" s="2"/>
      <c r="F33" s="7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7" customFormat="1" ht="15.75">
      <c r="A34" s="12">
        <v>2</v>
      </c>
      <c r="B34" s="11" t="s">
        <v>26</v>
      </c>
      <c r="C34" s="54">
        <v>438394719900</v>
      </c>
      <c r="D34" s="55">
        <v>411490163789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.75">
      <c r="A35" s="13" t="s">
        <v>27</v>
      </c>
      <c r="B35" s="10" t="s">
        <v>28</v>
      </c>
      <c r="C35" s="56">
        <v>100740430441</v>
      </c>
      <c r="D35" s="57">
        <f>D36+D46+D50</f>
        <v>214296701245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>
      <c r="A36" s="12">
        <v>1</v>
      </c>
      <c r="B36" s="11" t="s">
        <v>28</v>
      </c>
      <c r="C36" s="54">
        <v>100652943326</v>
      </c>
      <c r="D36" s="55">
        <v>204770484286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>
      <c r="A37" s="16"/>
      <c r="B37" s="11" t="s">
        <v>81</v>
      </c>
      <c r="C37" s="54">
        <v>71495100000</v>
      </c>
      <c r="D37" s="55">
        <v>125000000000</v>
      </c>
      <c r="E37" s="2"/>
      <c r="F37" s="7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16"/>
      <c r="B38" s="11" t="s">
        <v>82</v>
      </c>
      <c r="C38" s="54"/>
      <c r="D38" s="55">
        <v>29016540000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>
      <c r="A39" s="16"/>
      <c r="B39" s="11" t="s">
        <v>83</v>
      </c>
      <c r="C39" s="54"/>
      <c r="D39" s="55"/>
      <c r="E39" s="2"/>
      <c r="F39" s="7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>
      <c r="A40" s="16"/>
      <c r="B40" s="11" t="s">
        <v>84</v>
      </c>
      <c r="C40" s="54"/>
      <c r="D40" s="5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>
      <c r="A41" s="16"/>
      <c r="B41" s="11" t="s">
        <v>85</v>
      </c>
      <c r="C41" s="54"/>
      <c r="D41" s="5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>
      <c r="A42" s="16"/>
      <c r="B42" s="11" t="s">
        <v>86</v>
      </c>
      <c r="C42" s="54"/>
      <c r="D42" s="55"/>
      <c r="E42" s="2"/>
      <c r="F42" s="7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>
      <c r="A43" s="16"/>
      <c r="B43" s="11" t="s">
        <v>87</v>
      </c>
      <c r="C43" s="54">
        <v>2184952118</v>
      </c>
      <c r="D43" s="55">
        <v>2208134353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>
      <c r="A44" s="16"/>
      <c r="B44" s="11" t="s">
        <v>88</v>
      </c>
      <c r="C44" s="54">
        <v>21292713209</v>
      </c>
      <c r="D44" s="55">
        <v>42865631933</v>
      </c>
      <c r="E44" s="2"/>
      <c r="F44" s="7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>
      <c r="A45" s="16"/>
      <c r="B45" s="11" t="s">
        <v>89</v>
      </c>
      <c r="C45" s="54">
        <v>5680178000</v>
      </c>
      <c r="D45" s="55">
        <v>5680178000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>
      <c r="A46" s="12">
        <v>2</v>
      </c>
      <c r="B46" s="11" t="s">
        <v>29</v>
      </c>
      <c r="C46" s="54">
        <v>87487115</v>
      </c>
      <c r="D46" s="55">
        <v>1152502354</v>
      </c>
      <c r="E46" s="2"/>
      <c r="F46" s="7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>
      <c r="A47" s="16"/>
      <c r="B47" s="11" t="s">
        <v>90</v>
      </c>
      <c r="C47" s="54">
        <v>87487115</v>
      </c>
      <c r="D47" s="55">
        <v>1152502354</v>
      </c>
      <c r="E47" s="2"/>
      <c r="F47" s="7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>
      <c r="A48" s="16"/>
      <c r="B48" s="11" t="s">
        <v>102</v>
      </c>
      <c r="C48" s="54"/>
      <c r="D48" s="5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7" customFormat="1" ht="15.75">
      <c r="A49" s="16"/>
      <c r="B49" s="11" t="s">
        <v>92</v>
      </c>
      <c r="C49" s="54"/>
      <c r="D49" s="55"/>
      <c r="E49" s="5"/>
      <c r="F49" s="7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s="7" customFormat="1" ht="15.75">
      <c r="A50" s="42">
        <v>3</v>
      </c>
      <c r="B50" s="35" t="s">
        <v>101</v>
      </c>
      <c r="C50" s="62"/>
      <c r="D50" s="63">
        <v>8373714605</v>
      </c>
      <c r="E50" s="5"/>
      <c r="F50" s="7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21" customHeight="1" thickBot="1">
      <c r="A51" s="17" t="s">
        <v>30</v>
      </c>
      <c r="B51" s="18" t="s">
        <v>31</v>
      </c>
      <c r="C51" s="58">
        <v>926510121866</v>
      </c>
      <c r="D51" s="59">
        <f>D32+D35</f>
        <v>1011414390617</v>
      </c>
      <c r="E51" s="2"/>
      <c r="F51" s="7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thickTop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>
      <c r="A53" s="2"/>
      <c r="B53" s="2"/>
      <c r="C53" s="7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3:37" ht="3" customHeight="1">
      <c r="C54" s="7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7.25">
      <c r="A55" s="8" t="s">
        <v>14</v>
      </c>
      <c r="B55" s="8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">
      <c r="A56" s="2" t="s">
        <v>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9" customFormat="1" ht="23.25" customHeight="1">
      <c r="A57" s="2"/>
      <c r="B57" s="2"/>
      <c r="C57" s="2"/>
      <c r="D57" s="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5:37" ht="12.75" customHeight="1" thickBo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21" customHeight="1" thickTop="1">
      <c r="A59" s="47" t="s">
        <v>3</v>
      </c>
      <c r="B59" s="48" t="s">
        <v>35</v>
      </c>
      <c r="C59" s="48" t="s">
        <v>36</v>
      </c>
      <c r="D59" s="49" t="s">
        <v>37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8.75" customHeight="1">
      <c r="A60" s="44">
        <v>1</v>
      </c>
      <c r="B60" s="45" t="s">
        <v>38</v>
      </c>
      <c r="C60" s="46">
        <v>598848441031</v>
      </c>
      <c r="D60" s="4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12">
        <v>2</v>
      </c>
      <c r="B61" s="11" t="s">
        <v>39</v>
      </c>
      <c r="C61" s="55">
        <v>1233098419</v>
      </c>
      <c r="D61" s="5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8.75" customHeight="1">
      <c r="A62" s="12">
        <v>3</v>
      </c>
      <c r="B62" s="11" t="s">
        <v>40</v>
      </c>
      <c r="C62" s="55">
        <v>597615342612</v>
      </c>
      <c r="D62" s="5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12">
        <v>4</v>
      </c>
      <c r="B63" s="11" t="s">
        <v>41</v>
      </c>
      <c r="C63" s="55">
        <v>460021847525</v>
      </c>
      <c r="D63" s="5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21" customHeight="1">
      <c r="A64" s="12">
        <v>5</v>
      </c>
      <c r="B64" s="11" t="s">
        <v>42</v>
      </c>
      <c r="C64" s="55">
        <v>137593495087</v>
      </c>
      <c r="D64" s="5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8.75" customHeight="1">
      <c r="A65" s="12">
        <v>6</v>
      </c>
      <c r="B65" s="11" t="s">
        <v>43</v>
      </c>
      <c r="C65" s="55">
        <v>33721679729</v>
      </c>
      <c r="D65" s="5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8.75" customHeight="1">
      <c r="A66" s="12">
        <v>7</v>
      </c>
      <c r="B66" s="11" t="s">
        <v>44</v>
      </c>
      <c r="C66" s="55">
        <v>62228423829</v>
      </c>
      <c r="D66" s="5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21" customHeight="1">
      <c r="A67" s="12">
        <v>8</v>
      </c>
      <c r="B67" s="11" t="s">
        <v>45</v>
      </c>
      <c r="C67" s="55">
        <v>13388136507</v>
      </c>
      <c r="D67" s="5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1" customHeight="1">
      <c r="A68" s="12">
        <v>9</v>
      </c>
      <c r="B68" s="11" t="s">
        <v>46</v>
      </c>
      <c r="C68" s="55">
        <v>49518241867</v>
      </c>
      <c r="D68" s="5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1.75" customHeight="1">
      <c r="A69" s="12">
        <v>10</v>
      </c>
      <c r="B69" s="11" t="s">
        <v>47</v>
      </c>
      <c r="C69" s="55">
        <v>46180372613</v>
      </c>
      <c r="D69" s="55"/>
      <c r="E69" s="2"/>
      <c r="F69" s="7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21" customHeight="1">
      <c r="A70" s="12">
        <v>11</v>
      </c>
      <c r="B70" s="11" t="s">
        <v>48</v>
      </c>
      <c r="C70" s="55">
        <v>23411212747</v>
      </c>
      <c r="D70" s="55"/>
      <c r="E70" s="2"/>
      <c r="F70" s="7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12">
        <v>12</v>
      </c>
      <c r="B71" s="11" t="s">
        <v>49</v>
      </c>
      <c r="C71" s="55">
        <v>6824431121</v>
      </c>
      <c r="D71" s="5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20.25" customHeight="1">
      <c r="A72" s="12">
        <v>13</v>
      </c>
      <c r="B72" s="11" t="s">
        <v>50</v>
      </c>
      <c r="C72" s="55">
        <v>16586781621</v>
      </c>
      <c r="D72" s="5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20.25" customHeight="1">
      <c r="A73" s="12">
        <v>14</v>
      </c>
      <c r="B73" s="11" t="s">
        <v>99</v>
      </c>
      <c r="C73" s="55">
        <v>377192935</v>
      </c>
      <c r="D73" s="5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12">
        <v>15</v>
      </c>
      <c r="B74" s="11" t="s">
        <v>51</v>
      </c>
      <c r="C74" s="55">
        <v>63144347174</v>
      </c>
      <c r="D74" s="5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8.75" customHeight="1">
      <c r="A75" s="12">
        <v>16</v>
      </c>
      <c r="B75" s="11" t="s">
        <v>52</v>
      </c>
      <c r="C75" s="55">
        <v>10839911465</v>
      </c>
      <c r="D75" s="5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20.25" customHeight="1">
      <c r="A76" s="12">
        <v>17</v>
      </c>
      <c r="B76" s="11" t="s">
        <v>53</v>
      </c>
      <c r="C76" s="55">
        <v>52304435709</v>
      </c>
      <c r="D76" s="5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0.25" customHeight="1">
      <c r="A77" s="12"/>
      <c r="B77" s="11" t="s">
        <v>100</v>
      </c>
      <c r="C77" s="55">
        <v>656067315</v>
      </c>
      <c r="D77" s="5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8.75" customHeight="1">
      <c r="A78" s="12">
        <v>18</v>
      </c>
      <c r="B78" s="11" t="s">
        <v>54</v>
      </c>
      <c r="C78" s="55">
        <v>4820</v>
      </c>
      <c r="D78" s="5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12">
        <v>19</v>
      </c>
      <c r="B79" s="35" t="s">
        <v>55</v>
      </c>
      <c r="C79" s="63"/>
      <c r="D79" s="6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9.5" customHeight="1" thickBot="1">
      <c r="A80" s="20">
        <v>20</v>
      </c>
      <c r="B80" s="43" t="s">
        <v>98</v>
      </c>
      <c r="C80" s="75">
        <v>51648368395</v>
      </c>
      <c r="D80" s="6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thickTop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7:37" ht="1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7:37" ht="1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7:37" ht="1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7:37" ht="1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7:37" ht="1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</sheetData>
  <mergeCells count="1">
    <mergeCell ref="A8:D8"/>
  </mergeCells>
  <printOptions/>
  <pageMargins left="0.63" right="0.43" top="0.4" bottom="0.2" header="0.33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nmtam_xmqn</dc:creator>
  <cp:keywords/>
  <dc:description/>
  <cp:lastModifiedBy>manhdung</cp:lastModifiedBy>
  <cp:lastPrinted>2008-01-24T06:41:15Z</cp:lastPrinted>
  <dcterms:created xsi:type="dcterms:W3CDTF">2008-01-23T09:45:02Z</dcterms:created>
  <dcterms:modified xsi:type="dcterms:W3CDTF">2008-01-25T02:44:09Z</dcterms:modified>
  <cp:category/>
  <cp:version/>
  <cp:contentType/>
  <cp:contentStatus/>
</cp:coreProperties>
</file>